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60" windowHeight="1080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<sst xmlns="http://schemas.openxmlformats.org/spreadsheetml/2006/main" count="431" uniqueCount="174">
  <si>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</si>
  <si>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</si>
  <si>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</si>
  <si>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</si>
  <si>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</si>
  <si>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</si>
  <si>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</si>
  <si>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</si>
  <si>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</si>
  <si>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</si>
  <si>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</si>
  <si>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</si>
  <si>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</si>
  <si>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</si>
  <si>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</si>
  <si>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</si>
  <si>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</si>
  <si>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</si>
  <si>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</si>
  <si>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</si>
  <si>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</si>
  <si>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</si>
  <si>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</si>
  <si>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</si>
  <si>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</si>
  <si>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</si>
  <si>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</si>
  <si>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</si>
  <si>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</si>
  <si>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</si>
  <si>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</si>
  <si>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</si>
  <si>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</si>
  <si>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</si>
  <si>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</si>
  <si>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</si>
  <si>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</si>
  <si>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</si>
  <si>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</si>
  <si>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</si>
  <si>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</si>
  <si>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</si>
  <si>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</si>
  <si>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</si>
  <si>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</si>
  <si>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</si>
  <si>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</si>
  <si>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</si>
  <si>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</si>
  <si>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</si>
  <si>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</si>
  <si>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</si>
  <si>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</si>
  <si>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</si>
  <si>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</si>
  <si>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</si>
  <si>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</si>
  <si>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</si>
  <si>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</si>
  <si>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</si>
  <si>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</si>
  <si>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</si>
  <si>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</si>
  <si>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</si>
  <si>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</si>
  <si>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</si>
  <si>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</si>
  <si>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</si>
  <si>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</si>
  <si>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</si>
  <si>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</si>
  <si>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</si>
  <si>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</si>
  <si>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</si>
  <si>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</si>
  <si>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</si>
  <si>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</si>
  <si>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</si>
  <si>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</si>
  <si>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</si>
  <si>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</si>
  <si>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</si>
  <si>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</si>
  <si>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</si>
  <si>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</si>
  <si>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</si>
  <si>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</si>
  <si>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</si>
  <si>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</si>
  <si>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</si>
  <si>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</si>
  <si>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</si>
  <si>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</si>
  <si>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</si>
  <si>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</si>
  <si>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</si>
  <si>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</si>
  <si>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</si>
  <si>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</si>
  <si>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</si>
  <si>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</si>
  <si>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</si>
  <si>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</si>
  <si>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</si>
  <si>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</si>
  <si>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</si>
  <si>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</si>
  <si>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</si>
  <si>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</si>
  <si>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</si>
  <si>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</si>
  <si>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</si>
  <si>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</si>
  <si>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</si>
  <si>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</si>
  <si>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</si>
  <si>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</si>
  <si>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</si>
  <si>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</si>
  <si>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</si>
  <si>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</si>
  <si>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</si>
  <si>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</si>
  <si>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</si>
  <si>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</si>
  <si>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</si>
  <si>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</si>
  <si>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</si>
  <si>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</si>
  <si>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</si>
  <si>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</si>
  <si>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</si>
  <si>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</si>
  <si>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</si>
  <si>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</si>
  <si>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</si>
  <si>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</si>
  <si>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</si>
  <si>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</si>
  <si>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</si>
  <si>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</si>
  <si>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</si>
  <si>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</si>
  <si>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</si>
  <si>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</si>
  <si>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</si>
  <si>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</si>
  <si>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</si>
  <si>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</si>
  <si>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</si>
  <si>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</si>
  <si>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</si>
  <si>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</si>
  <si>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</si>
  <si>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</si>
  <si>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</si>
  <si>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</si>
  <si>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</si>
  <si>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</si>
  <si>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</si>
  <si>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</si>
  <si>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</si>
  <si>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</si>
  <si>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</si>
  <si>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</si>
  <si>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</si>
  <si>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</si>
  <si>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</si>
  <si>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</si>
  <si>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</si>
  <si>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</si>
  <si>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</si>
  <si>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</si>
  <si>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VRGORAC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</si>
</sst>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94" xfId="0" applyNumberFormat="1" applyFont="1" applyFill="1" applyBorder="1" applyAlignment="1" applyProtection="1">
      <alignment horizontal="center"/>
      <protection/>
    </xf>
    <xf numFmtId="0" fontId="48" fillId="0" borderId="95" xfId="0" applyNumberFormat="1" applyFont="1" applyFill="1" applyBorder="1" applyAlignment="1" applyProtection="1">
      <alignment horizontal="center" vertical="center"/>
      <protection/>
    </xf>
    <xf numFmtId="0" fontId="48" fillId="0" borderId="96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01" xfId="0" applyNumberFormat="1" applyFont="1" applyFill="1" applyBorder="1" applyAlignment="1" applyProtection="1">
      <alignment horizontal="center" vertical="center" wrapText="1"/>
      <protection/>
    </xf>
    <xf numFmtId="0" fontId="62" fillId="28" borderId="102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50" fillId="5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7" t="s">
        <v>118</v>
      </c>
      <c r="B1" s="257"/>
      <c r="C1" s="257"/>
      <c r="D1" s="257"/>
      <c r="E1" s="257"/>
      <c r="F1" s="257"/>
      <c r="G1" s="257"/>
      <c r="H1" s="257"/>
    </row>
    <row r="2" spans="1:8" ht="34.5" customHeight="1">
      <c r="A2" s="261" t="str">
        <f>+'PLAN RASHODA I IZDATAKA'!B5</f>
        <v>OSNOVNA ŠKOLA VRGORAC</v>
      </c>
      <c r="B2" s="261"/>
      <c r="C2" s="261"/>
      <c r="D2" s="261"/>
      <c r="E2" s="261"/>
      <c r="F2" s="261"/>
      <c r="G2" s="261"/>
      <c r="H2" s="261"/>
    </row>
    <row r="3" spans="1:8" ht="18">
      <c r="A3" s="261" t="s">
        <v>119</v>
      </c>
      <c r="B3" s="261"/>
      <c r="C3" s="261"/>
      <c r="D3" s="261"/>
      <c r="E3" s="261"/>
      <c r="F3" s="261"/>
      <c r="G3" s="261"/>
      <c r="H3" s="261"/>
    </row>
    <row r="4" spans="1:8" ht="36.75" customHeight="1">
      <c r="A4" s="257" t="s">
        <v>156</v>
      </c>
      <c r="B4" s="257"/>
      <c r="C4" s="257"/>
      <c r="D4" s="257"/>
      <c r="E4" s="257"/>
      <c r="F4" s="257"/>
      <c r="G4" s="257"/>
      <c r="H4" s="257"/>
    </row>
    <row r="5" spans="1:8" s="45" customFormat="1" ht="26.25" customHeight="1">
      <c r="A5" s="257" t="s">
        <v>29</v>
      </c>
      <c r="B5" s="257"/>
      <c r="C5" s="257"/>
      <c r="D5" s="257"/>
      <c r="E5" s="257"/>
      <c r="F5" s="257"/>
      <c r="G5" s="258"/>
      <c r="H5" s="258"/>
    </row>
    <row r="6" spans="1:8" ht="25.5" customHeight="1">
      <c r="A6" s="257"/>
      <c r="B6" s="257"/>
      <c r="C6" s="257"/>
      <c r="D6" s="257"/>
      <c r="E6" s="257"/>
      <c r="F6" s="257"/>
      <c r="G6" s="257"/>
      <c r="H6" s="25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157</v>
      </c>
      <c r="G8" s="52" t="s">
        <v>158</v>
      </c>
      <c r="H8" s="53" t="s">
        <v>159</v>
      </c>
      <c r="I8" s="54"/>
    </row>
    <row r="9" spans="1:9" ht="27.75" customHeight="1">
      <c r="A9" s="255" t="s">
        <v>30</v>
      </c>
      <c r="B9" s="254"/>
      <c r="C9" s="254"/>
      <c r="D9" s="254"/>
      <c r="E9" s="256"/>
      <c r="F9" s="171">
        <f>SUM(F10:F11)</f>
        <v>11913044</v>
      </c>
      <c r="G9" s="171">
        <f>SUM(G10:G11)</f>
        <v>12059044</v>
      </c>
      <c r="H9" s="171">
        <f>SUM(H10:H11)</f>
        <v>12229044</v>
      </c>
      <c r="I9" s="63"/>
    </row>
    <row r="10" spans="1:8" ht="22.5" customHeight="1">
      <c r="A10" s="255" t="s">
        <v>0</v>
      </c>
      <c r="B10" s="254"/>
      <c r="C10" s="254"/>
      <c r="D10" s="254"/>
      <c r="E10" s="256"/>
      <c r="F10" s="172">
        <v>11910044</v>
      </c>
      <c r="G10" s="172">
        <v>12056044</v>
      </c>
      <c r="H10" s="172">
        <v>12226044</v>
      </c>
    </row>
    <row r="11" spans="1:8" ht="22.5" customHeight="1">
      <c r="A11" s="259" t="s">
        <v>32</v>
      </c>
      <c r="B11" s="256"/>
      <c r="C11" s="256"/>
      <c r="D11" s="256"/>
      <c r="E11" s="256"/>
      <c r="F11" s="172">
        <v>3000</v>
      </c>
      <c r="G11" s="172">
        <v>3000</v>
      </c>
      <c r="H11" s="172">
        <v>3000</v>
      </c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11913044</v>
      </c>
      <c r="G12" s="172">
        <f>SUM(G13:G14)</f>
        <v>12059044</v>
      </c>
      <c r="H12" s="172">
        <f>SUM(H13:H14)</f>
        <v>12229044</v>
      </c>
    </row>
    <row r="13" spans="1:8" ht="22.5" customHeight="1">
      <c r="A13" s="253" t="s">
        <v>1</v>
      </c>
      <c r="B13" s="254"/>
      <c r="C13" s="254"/>
      <c r="D13" s="254"/>
      <c r="E13" s="260"/>
      <c r="F13" s="171">
        <v>11896044</v>
      </c>
      <c r="G13" s="171">
        <v>12042044</v>
      </c>
      <c r="H13" s="171">
        <v>12212044</v>
      </c>
    </row>
    <row r="14" spans="1:8" ht="22.5" customHeight="1">
      <c r="A14" s="259" t="s">
        <v>2</v>
      </c>
      <c r="B14" s="256"/>
      <c r="C14" s="256"/>
      <c r="D14" s="256"/>
      <c r="E14" s="256"/>
      <c r="F14" s="171">
        <v>17000</v>
      </c>
      <c r="G14" s="171">
        <v>17000</v>
      </c>
      <c r="H14" s="171">
        <v>17000</v>
      </c>
    </row>
    <row r="15" spans="1:8" ht="22.5" customHeight="1">
      <c r="A15" s="253" t="s">
        <v>3</v>
      </c>
      <c r="B15" s="254"/>
      <c r="C15" s="254"/>
      <c r="D15" s="254"/>
      <c r="E15" s="254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7"/>
      <c r="B16" s="251"/>
      <c r="C16" s="251"/>
      <c r="D16" s="251"/>
      <c r="E16" s="251"/>
      <c r="F16" s="252"/>
      <c r="G16" s="252"/>
      <c r="H16" s="25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62" t="s">
        <v>4</v>
      </c>
      <c r="B18" s="263"/>
      <c r="C18" s="263"/>
      <c r="D18" s="263"/>
      <c r="E18" s="264"/>
      <c r="F18" s="173">
        <v>0</v>
      </c>
      <c r="G18" s="173">
        <v>0</v>
      </c>
      <c r="H18" s="171">
        <v>0</v>
      </c>
    </row>
    <row r="19" spans="1:8" s="40" customFormat="1" ht="25.5" customHeight="1">
      <c r="A19" s="250"/>
      <c r="B19" s="251"/>
      <c r="C19" s="251"/>
      <c r="D19" s="251"/>
      <c r="E19" s="251"/>
      <c r="F19" s="252"/>
      <c r="G19" s="252"/>
      <c r="H19" s="25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5" t="s">
        <v>5</v>
      </c>
      <c r="B21" s="254"/>
      <c r="C21" s="254"/>
      <c r="D21" s="254"/>
      <c r="E21" s="254"/>
      <c r="F21" s="172"/>
      <c r="G21" s="172"/>
      <c r="H21" s="172"/>
    </row>
    <row r="22" spans="1:8" s="40" customFormat="1" ht="22.5" customHeight="1">
      <c r="A22" s="255" t="s">
        <v>6</v>
      </c>
      <c r="B22" s="254"/>
      <c r="C22" s="254"/>
      <c r="D22" s="254"/>
      <c r="E22" s="254"/>
      <c r="F22" s="172"/>
      <c r="G22" s="172"/>
      <c r="H22" s="172"/>
    </row>
    <row r="23" spans="1:8" s="40" customFormat="1" ht="22.5" customHeight="1">
      <c r="A23" s="253" t="s">
        <v>7</v>
      </c>
      <c r="B23" s="254"/>
      <c r="C23" s="254"/>
      <c r="D23" s="254"/>
      <c r="E23" s="254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3" t="s">
        <v>8</v>
      </c>
      <c r="B25" s="254"/>
      <c r="C25" s="254"/>
      <c r="D25" s="254"/>
      <c r="E25" s="254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B10">
      <selection activeCell="G55" sqref="G55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7" t="s">
        <v>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24" customHeight="1">
      <c r="A2" s="125"/>
      <c r="B2" s="125"/>
      <c r="C2" s="261" t="str">
        <f>+'PLAN RASHODA I IZDATAKA'!B5</f>
        <v>OSNOVNA ŠKOLA VRGORAC</v>
      </c>
      <c r="D2" s="261"/>
      <c r="E2" s="261"/>
      <c r="F2" s="261"/>
      <c r="G2" s="261"/>
      <c r="H2" s="261"/>
      <c r="I2" s="261"/>
      <c r="J2" s="261"/>
      <c r="K2" s="261"/>
      <c r="L2" s="261"/>
      <c r="M2" s="125"/>
      <c r="N2" s="125"/>
    </row>
    <row r="3" spans="1:14" ht="24" customHeight="1">
      <c r="A3" s="125"/>
      <c r="B3" s="125"/>
      <c r="C3" s="261" t="s">
        <v>119</v>
      </c>
      <c r="D3" s="261"/>
      <c r="E3" s="261"/>
      <c r="F3" s="261"/>
      <c r="G3" s="261"/>
      <c r="H3" s="261"/>
      <c r="I3" s="261"/>
      <c r="J3" s="261"/>
      <c r="K3" s="261"/>
      <c r="L3" s="261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1" t="s">
        <v>11</v>
      </c>
      <c r="B5" s="283" t="s">
        <v>122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s="1" customFormat="1" ht="24" customHeight="1">
      <c r="A6" s="282"/>
      <c r="B6" s="265" t="s">
        <v>99</v>
      </c>
      <c r="C6" s="266"/>
      <c r="D6" s="267"/>
      <c r="E6" s="267"/>
      <c r="F6" s="268"/>
      <c r="G6" s="269" t="s">
        <v>91</v>
      </c>
      <c r="H6" s="271" t="s">
        <v>55</v>
      </c>
      <c r="I6" s="273" t="s">
        <v>93</v>
      </c>
      <c r="J6" s="274"/>
      <c r="K6" s="271" t="s">
        <v>103</v>
      </c>
      <c r="L6" s="271" t="s">
        <v>95</v>
      </c>
      <c r="M6" s="271" t="s">
        <v>104</v>
      </c>
      <c r="N6" s="275" t="s">
        <v>105</v>
      </c>
    </row>
    <row r="7" spans="1:14" s="1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70"/>
      <c r="H7" s="272"/>
      <c r="I7" s="124" t="s">
        <v>102</v>
      </c>
      <c r="J7" s="124" t="s">
        <v>53</v>
      </c>
      <c r="K7" s="272"/>
      <c r="L7" s="272"/>
      <c r="M7" s="272"/>
      <c r="N7" s="276"/>
    </row>
    <row r="8" spans="1:14" s="1" customFormat="1" ht="12.75">
      <c r="A8" s="116">
        <v>671</v>
      </c>
      <c r="B8" s="141">
        <v>1420444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>
        <v>661</v>
      </c>
      <c r="B9" s="149"/>
      <c r="C9" s="150"/>
      <c r="D9" s="151"/>
      <c r="E9" s="151"/>
      <c r="F9" s="152"/>
      <c r="G9" s="153">
        <v>30000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652</v>
      </c>
      <c r="B10" s="149"/>
      <c r="C10" s="150"/>
      <c r="D10" s="151"/>
      <c r="E10" s="151"/>
      <c r="F10" s="152"/>
      <c r="G10" s="153"/>
      <c r="H10" s="154">
        <v>79000</v>
      </c>
      <c r="I10" s="155"/>
      <c r="J10" s="155"/>
      <c r="K10" s="155"/>
      <c r="L10" s="155"/>
      <c r="M10" s="155"/>
      <c r="N10" s="156"/>
    </row>
    <row r="11" spans="1:14" s="1" customFormat="1" ht="12.75">
      <c r="A11" s="117">
        <v>636</v>
      </c>
      <c r="B11" s="149"/>
      <c r="C11" s="150"/>
      <c r="D11" s="151"/>
      <c r="E11" s="151"/>
      <c r="F11" s="152"/>
      <c r="G11" s="153"/>
      <c r="H11" s="154"/>
      <c r="I11" s="155">
        <v>10254000</v>
      </c>
      <c r="J11" s="155">
        <v>86500</v>
      </c>
      <c r="K11" s="155"/>
      <c r="L11" s="155"/>
      <c r="M11" s="155"/>
      <c r="N11" s="156"/>
    </row>
    <row r="12" spans="1:14" s="1" customFormat="1" ht="12.75">
      <c r="A12" s="117">
        <v>638</v>
      </c>
      <c r="B12" s="149"/>
      <c r="C12" s="150"/>
      <c r="D12" s="151"/>
      <c r="E12" s="151"/>
      <c r="F12" s="152"/>
      <c r="G12" s="153"/>
      <c r="H12" s="154"/>
      <c r="I12" s="155"/>
      <c r="J12" s="155"/>
      <c r="K12" s="155">
        <v>40000</v>
      </c>
      <c r="L12" s="155"/>
      <c r="M12" s="155"/>
      <c r="N12" s="156"/>
    </row>
    <row r="13" spans="1:14" s="1" customFormat="1" ht="12.75">
      <c r="A13" s="117">
        <v>721</v>
      </c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>
        <v>3000</v>
      </c>
      <c r="N13" s="156"/>
    </row>
    <row r="14" spans="1:14" s="1" customFormat="1" ht="12.75">
      <c r="A14" s="117">
        <v>641</v>
      </c>
      <c r="B14" s="149"/>
      <c r="C14" s="150"/>
      <c r="D14" s="151"/>
      <c r="E14" s="151"/>
      <c r="F14" s="152"/>
      <c r="G14" s="153">
        <v>100</v>
      </c>
      <c r="H14" s="154"/>
      <c r="I14" s="155"/>
      <c r="J14" s="155"/>
      <c r="K14" s="155"/>
      <c r="L14" s="155"/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1420444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30100</v>
      </c>
      <c r="H24" s="169">
        <f t="shared" si="0"/>
        <v>79000</v>
      </c>
      <c r="I24" s="169">
        <f t="shared" si="0"/>
        <v>10254000</v>
      </c>
      <c r="J24" s="169">
        <f t="shared" si="0"/>
        <v>86500</v>
      </c>
      <c r="K24" s="169">
        <f t="shared" si="0"/>
        <v>40000</v>
      </c>
      <c r="L24" s="169">
        <f t="shared" si="0"/>
        <v>0</v>
      </c>
      <c r="M24" s="169">
        <f t="shared" si="0"/>
        <v>3000</v>
      </c>
      <c r="N24" s="170">
        <f t="shared" si="0"/>
        <v>0</v>
      </c>
    </row>
    <row r="25" spans="1:14" ht="29.25" customHeight="1" thickBot="1">
      <c r="A25" s="8" t="s">
        <v>135</v>
      </c>
      <c r="B25" s="277">
        <f>SUM(B24:N24)</f>
        <v>11913044</v>
      </c>
      <c r="C25" s="278"/>
      <c r="D25" s="278"/>
      <c r="E25" s="278"/>
      <c r="F25" s="278"/>
      <c r="G25" s="279"/>
      <c r="H25" s="279"/>
      <c r="I25" s="279"/>
      <c r="J25" s="279"/>
      <c r="K25" s="279"/>
      <c r="L25" s="279"/>
      <c r="M25" s="279"/>
      <c r="N25" s="28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1" t="s">
        <v>11</v>
      </c>
      <c r="B27" s="283" t="s">
        <v>136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</row>
    <row r="28" spans="1:14" ht="12.75" customHeight="1">
      <c r="A28" s="282"/>
      <c r="B28" s="265" t="s">
        <v>99</v>
      </c>
      <c r="C28" s="266"/>
      <c r="D28" s="267"/>
      <c r="E28" s="267"/>
      <c r="F28" s="268"/>
      <c r="G28" s="269" t="s">
        <v>91</v>
      </c>
      <c r="H28" s="271" t="s">
        <v>55</v>
      </c>
      <c r="I28" s="273" t="s">
        <v>93</v>
      </c>
      <c r="J28" s="274"/>
      <c r="K28" s="271" t="s">
        <v>103</v>
      </c>
      <c r="L28" s="271" t="s">
        <v>95</v>
      </c>
      <c r="M28" s="271" t="s">
        <v>104</v>
      </c>
      <c r="N28" s="275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124</v>
      </c>
      <c r="E29" s="139" t="s">
        <v>123</v>
      </c>
      <c r="F29" s="140" t="s">
        <v>101</v>
      </c>
      <c r="G29" s="270"/>
      <c r="H29" s="272"/>
      <c r="I29" s="124" t="s">
        <v>102</v>
      </c>
      <c r="J29" s="124" t="s">
        <v>53</v>
      </c>
      <c r="K29" s="272"/>
      <c r="L29" s="272"/>
      <c r="M29" s="272"/>
      <c r="N29" s="276"/>
    </row>
    <row r="30" spans="1:14" ht="12.75">
      <c r="A30" s="116">
        <v>67</v>
      </c>
      <c r="B30" s="141">
        <v>1420444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66</v>
      </c>
      <c r="B31" s="149"/>
      <c r="C31" s="150"/>
      <c r="D31" s="151"/>
      <c r="E31" s="151"/>
      <c r="F31" s="152"/>
      <c r="G31" s="153">
        <v>30000</v>
      </c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65</v>
      </c>
      <c r="B32" s="149"/>
      <c r="C32" s="150"/>
      <c r="D32" s="151"/>
      <c r="E32" s="151"/>
      <c r="F32" s="152"/>
      <c r="G32" s="153"/>
      <c r="H32" s="154">
        <v>79000</v>
      </c>
      <c r="I32" s="155"/>
      <c r="J32" s="155"/>
      <c r="K32" s="155"/>
      <c r="L32" s="155"/>
      <c r="M32" s="155"/>
      <c r="N32" s="156"/>
    </row>
    <row r="33" spans="1:14" ht="12.75">
      <c r="A33" s="117">
        <v>63</v>
      </c>
      <c r="B33" s="149"/>
      <c r="C33" s="150"/>
      <c r="D33" s="151"/>
      <c r="E33" s="151"/>
      <c r="F33" s="152"/>
      <c r="G33" s="153"/>
      <c r="H33" s="154"/>
      <c r="I33" s="155">
        <v>10440000</v>
      </c>
      <c r="J33" s="155">
        <v>86500</v>
      </c>
      <c r="K33" s="155"/>
      <c r="L33" s="155"/>
      <c r="M33" s="155"/>
      <c r="N33" s="156"/>
    </row>
    <row r="34" spans="1:14" ht="12.75">
      <c r="A34" s="117">
        <v>72</v>
      </c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>
        <v>3000</v>
      </c>
      <c r="N34" s="156"/>
    </row>
    <row r="35" spans="1:14" ht="12.75">
      <c r="A35" s="117">
        <v>64</v>
      </c>
      <c r="B35" s="149"/>
      <c r="C35" s="150"/>
      <c r="D35" s="151"/>
      <c r="E35" s="151"/>
      <c r="F35" s="152"/>
      <c r="G35" s="153">
        <v>100</v>
      </c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1420444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30100</v>
      </c>
      <c r="H43" s="169">
        <f t="shared" si="1"/>
        <v>79000</v>
      </c>
      <c r="I43" s="169">
        <f t="shared" si="1"/>
        <v>10440000</v>
      </c>
      <c r="J43" s="169">
        <f t="shared" si="1"/>
        <v>86500</v>
      </c>
      <c r="K43" s="169">
        <f t="shared" si="1"/>
        <v>0</v>
      </c>
      <c r="L43" s="169">
        <f t="shared" si="1"/>
        <v>0</v>
      </c>
      <c r="M43" s="169">
        <f t="shared" si="1"/>
        <v>3000</v>
      </c>
      <c r="N43" s="170">
        <f t="shared" si="1"/>
        <v>0</v>
      </c>
    </row>
    <row r="44" spans="1:14" ht="39" thickBot="1">
      <c r="A44" s="8" t="s">
        <v>137</v>
      </c>
      <c r="B44" s="277">
        <f>SUM(B43:N43)</f>
        <v>12059044</v>
      </c>
      <c r="C44" s="278"/>
      <c r="D44" s="278"/>
      <c r="E44" s="278"/>
      <c r="F44" s="278"/>
      <c r="G44" s="279"/>
      <c r="H44" s="279"/>
      <c r="I44" s="279"/>
      <c r="J44" s="279"/>
      <c r="K44" s="279"/>
      <c r="L44" s="279"/>
      <c r="M44" s="279"/>
      <c r="N44" s="280"/>
    </row>
    <row r="45" spans="6:7" ht="13.5" thickBot="1">
      <c r="F45" s="11"/>
      <c r="G45" s="12"/>
    </row>
    <row r="46" spans="1:14" ht="16.5" thickBot="1">
      <c r="A46" s="281" t="s">
        <v>11</v>
      </c>
      <c r="B46" s="283" t="s">
        <v>160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</row>
    <row r="47" spans="1:14" ht="12.75" customHeight="1">
      <c r="A47" s="282"/>
      <c r="B47" s="265" t="s">
        <v>99</v>
      </c>
      <c r="C47" s="266"/>
      <c r="D47" s="267"/>
      <c r="E47" s="267"/>
      <c r="F47" s="268"/>
      <c r="G47" s="269" t="s">
        <v>91</v>
      </c>
      <c r="H47" s="271" t="s">
        <v>55</v>
      </c>
      <c r="I47" s="273" t="s">
        <v>93</v>
      </c>
      <c r="J47" s="274"/>
      <c r="K47" s="271" t="s">
        <v>103</v>
      </c>
      <c r="L47" s="271" t="s">
        <v>95</v>
      </c>
      <c r="M47" s="271" t="s">
        <v>104</v>
      </c>
      <c r="N47" s="275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124</v>
      </c>
      <c r="E48" s="139" t="s">
        <v>123</v>
      </c>
      <c r="F48" s="140" t="s">
        <v>101</v>
      </c>
      <c r="G48" s="270"/>
      <c r="H48" s="272"/>
      <c r="I48" s="124" t="s">
        <v>102</v>
      </c>
      <c r="J48" s="124" t="s">
        <v>53</v>
      </c>
      <c r="K48" s="272"/>
      <c r="L48" s="272"/>
      <c r="M48" s="272"/>
      <c r="N48" s="276"/>
    </row>
    <row r="49" spans="1:14" ht="12.75">
      <c r="A49" s="116">
        <v>67</v>
      </c>
      <c r="B49" s="141">
        <v>1420444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66</v>
      </c>
      <c r="B50" s="149"/>
      <c r="C50" s="150"/>
      <c r="D50" s="151"/>
      <c r="E50" s="151"/>
      <c r="F50" s="152"/>
      <c r="G50" s="153">
        <v>30000</v>
      </c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65</v>
      </c>
      <c r="B51" s="149"/>
      <c r="C51" s="150"/>
      <c r="D51" s="151"/>
      <c r="E51" s="151"/>
      <c r="F51" s="152"/>
      <c r="G51" s="153"/>
      <c r="H51" s="154">
        <v>79000</v>
      </c>
      <c r="I51" s="155"/>
      <c r="J51" s="155"/>
      <c r="K51" s="155"/>
      <c r="L51" s="155"/>
      <c r="M51" s="155"/>
      <c r="N51" s="156"/>
    </row>
    <row r="52" spans="1:14" ht="13.5" customHeight="1">
      <c r="A52" s="117">
        <v>63</v>
      </c>
      <c r="B52" s="149"/>
      <c r="C52" s="150"/>
      <c r="D52" s="151"/>
      <c r="E52" s="151"/>
      <c r="F52" s="152"/>
      <c r="G52" s="153"/>
      <c r="H52" s="154"/>
      <c r="I52" s="155">
        <v>10610000</v>
      </c>
      <c r="J52" s="155">
        <v>86500</v>
      </c>
      <c r="K52" s="155"/>
      <c r="L52" s="155"/>
      <c r="M52" s="155"/>
      <c r="N52" s="156"/>
    </row>
    <row r="53" spans="1:14" ht="13.5" customHeight="1">
      <c r="A53" s="117">
        <v>72</v>
      </c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>
        <v>3000</v>
      </c>
      <c r="N53" s="156"/>
    </row>
    <row r="54" spans="1:14" ht="13.5" customHeight="1">
      <c r="A54" s="117">
        <v>64</v>
      </c>
      <c r="B54" s="149"/>
      <c r="C54" s="150"/>
      <c r="D54" s="151"/>
      <c r="E54" s="151"/>
      <c r="F54" s="152"/>
      <c r="G54" s="153">
        <v>100</v>
      </c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1420444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30100</v>
      </c>
      <c r="H62" s="169">
        <f t="shared" si="2"/>
        <v>79000</v>
      </c>
      <c r="I62" s="169">
        <f t="shared" si="2"/>
        <v>10610000</v>
      </c>
      <c r="J62" s="169">
        <f t="shared" si="2"/>
        <v>86500</v>
      </c>
      <c r="K62" s="169">
        <f t="shared" si="2"/>
        <v>0</v>
      </c>
      <c r="L62" s="169">
        <f t="shared" si="2"/>
        <v>0</v>
      </c>
      <c r="M62" s="169">
        <f t="shared" si="2"/>
        <v>3000</v>
      </c>
      <c r="N62" s="170">
        <f t="shared" si="2"/>
        <v>0</v>
      </c>
    </row>
    <row r="63" spans="1:14" ht="29.25" customHeight="1" thickBot="1">
      <c r="A63" s="8" t="s">
        <v>161</v>
      </c>
      <c r="B63" s="277">
        <f>SUM(B62:N62)</f>
        <v>12229044</v>
      </c>
      <c r="C63" s="278"/>
      <c r="D63" s="278"/>
      <c r="E63" s="278"/>
      <c r="F63" s="278"/>
      <c r="G63" s="279"/>
      <c r="H63" s="279"/>
      <c r="I63" s="279"/>
      <c r="J63" s="279"/>
      <c r="K63" s="279"/>
      <c r="L63" s="279"/>
      <c r="M63" s="279"/>
      <c r="N63" s="28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86"/>
      <c r="B174" s="287"/>
      <c r="C174" s="287"/>
      <c r="D174" s="287"/>
      <c r="E174" s="287"/>
      <c r="F174" s="287"/>
      <c r="G174" s="287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workbookViewId="0" topLeftCell="A1">
      <pane xSplit="2" ySplit="5" topLeftCell="U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4.8515625" style="87" customWidth="1"/>
    <col min="4" max="4" width="12.8515625" style="87" customWidth="1"/>
    <col min="5" max="10" width="10.7109375" style="87" customWidth="1"/>
    <col min="11" max="11" width="12.8515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18" width="13.140625" style="87" customWidth="1"/>
    <col min="19" max="24" width="10.7109375" style="87" customWidth="1"/>
    <col min="25" max="25" width="12.28125" style="87" customWidth="1"/>
    <col min="26" max="26" width="12.140625" style="87" customWidth="1"/>
    <col min="27" max="30" width="8.7109375" style="87" customWidth="1"/>
    <col min="31" max="32" width="13.140625" style="87" customWidth="1"/>
    <col min="33" max="38" width="10.7109375" style="87" customWidth="1"/>
    <col min="39" max="39" width="13.421875" style="87" customWidth="1"/>
    <col min="40" max="44" width="8.7109375" style="87" customWidth="1"/>
    <col min="45" max="16384" width="11.421875" style="65" customWidth="1"/>
  </cols>
  <sheetData>
    <row r="1" spans="1:44" ht="21" customHeight="1">
      <c r="A1" s="296" t="s">
        <v>154</v>
      </c>
      <c r="B1" s="297"/>
      <c r="C1" s="300" t="s">
        <v>13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300" t="s">
        <v>13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2"/>
      <c r="AE1" s="300" t="s">
        <v>13</v>
      </c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2"/>
    </row>
    <row r="2" spans="1:44" ht="5.25" customHeight="1">
      <c r="A2" s="296"/>
      <c r="B2" s="297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303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5"/>
      <c r="AE2" s="303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1:44" ht="18.75">
      <c r="A3" s="298"/>
      <c r="B3" s="299"/>
      <c r="C3" s="290" t="s">
        <v>122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306" t="s">
        <v>136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8"/>
      <c r="AE3" s="306" t="s">
        <v>160</v>
      </c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8"/>
    </row>
    <row r="4" spans="1:44" s="72" customFormat="1" ht="48" customHeight="1">
      <c r="A4" s="66" t="s">
        <v>153</v>
      </c>
      <c r="B4" s="67">
        <v>12841</v>
      </c>
      <c r="C4" s="70" t="s">
        <v>162</v>
      </c>
      <c r="D4" s="293" t="s">
        <v>99</v>
      </c>
      <c r="E4" s="294"/>
      <c r="F4" s="294"/>
      <c r="G4" s="294"/>
      <c r="H4" s="295"/>
      <c r="I4" s="311" t="s">
        <v>91</v>
      </c>
      <c r="J4" s="311" t="s">
        <v>55</v>
      </c>
      <c r="K4" s="313" t="s">
        <v>93</v>
      </c>
      <c r="L4" s="314"/>
      <c r="M4" s="311" t="s">
        <v>125</v>
      </c>
      <c r="N4" s="311" t="s">
        <v>95</v>
      </c>
      <c r="O4" s="311" t="s">
        <v>104</v>
      </c>
      <c r="P4" s="315" t="s">
        <v>105</v>
      </c>
      <c r="Q4" s="309" t="s">
        <v>138</v>
      </c>
      <c r="R4" s="293" t="s">
        <v>99</v>
      </c>
      <c r="S4" s="294"/>
      <c r="T4" s="294"/>
      <c r="U4" s="294"/>
      <c r="V4" s="295"/>
      <c r="W4" s="311" t="s">
        <v>91</v>
      </c>
      <c r="X4" s="311" t="s">
        <v>55</v>
      </c>
      <c r="Y4" s="313" t="s">
        <v>93</v>
      </c>
      <c r="Z4" s="314"/>
      <c r="AA4" s="311" t="s">
        <v>103</v>
      </c>
      <c r="AB4" s="311" t="s">
        <v>95</v>
      </c>
      <c r="AC4" s="311" t="s">
        <v>104</v>
      </c>
      <c r="AD4" s="315" t="s">
        <v>105</v>
      </c>
      <c r="AE4" s="309" t="s">
        <v>163</v>
      </c>
      <c r="AF4" s="293" t="s">
        <v>99</v>
      </c>
      <c r="AG4" s="294"/>
      <c r="AH4" s="294"/>
      <c r="AI4" s="294"/>
      <c r="AJ4" s="295"/>
      <c r="AK4" s="311" t="s">
        <v>91</v>
      </c>
      <c r="AL4" s="311" t="s">
        <v>55</v>
      </c>
      <c r="AM4" s="313" t="s">
        <v>93</v>
      </c>
      <c r="AN4" s="314"/>
      <c r="AO4" s="311" t="s">
        <v>103</v>
      </c>
      <c r="AP4" s="311" t="s">
        <v>95</v>
      </c>
      <c r="AQ4" s="311" t="s">
        <v>104</v>
      </c>
      <c r="AR4" s="315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312"/>
      <c r="J5" s="312"/>
      <c r="K5" s="71" t="s">
        <v>102</v>
      </c>
      <c r="L5" s="71" t="s">
        <v>53</v>
      </c>
      <c r="M5" s="312"/>
      <c r="N5" s="312"/>
      <c r="O5" s="312"/>
      <c r="P5" s="316"/>
      <c r="Q5" s="310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312"/>
      <c r="X5" s="312"/>
      <c r="Y5" s="71" t="s">
        <v>102</v>
      </c>
      <c r="Z5" s="71" t="s">
        <v>53</v>
      </c>
      <c r="AA5" s="312"/>
      <c r="AB5" s="312"/>
      <c r="AC5" s="312"/>
      <c r="AD5" s="316"/>
      <c r="AE5" s="310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312"/>
      <c r="AL5" s="312"/>
      <c r="AM5" s="71" t="s">
        <v>102</v>
      </c>
      <c r="AN5" s="71" t="s">
        <v>53</v>
      </c>
      <c r="AO5" s="312"/>
      <c r="AP5" s="312"/>
      <c r="AQ5" s="312"/>
      <c r="AR5" s="316"/>
    </row>
    <row r="6" spans="1:44" ht="12.75">
      <c r="A6" s="288" t="s">
        <v>33</v>
      </c>
      <c r="B6" s="289"/>
      <c r="C6" s="175">
        <f aca="true" t="shared" si="0" ref="C6:AR6">SUM(C7,C106)</f>
        <v>11913044</v>
      </c>
      <c r="D6" s="176">
        <f t="shared" si="0"/>
        <v>1420444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30100</v>
      </c>
      <c r="J6" s="176">
        <f t="shared" si="0"/>
        <v>79000</v>
      </c>
      <c r="K6" s="176">
        <f t="shared" si="0"/>
        <v>10254000</v>
      </c>
      <c r="L6" s="176">
        <f t="shared" si="0"/>
        <v>86500</v>
      </c>
      <c r="M6" s="176">
        <f t="shared" si="0"/>
        <v>40000</v>
      </c>
      <c r="N6" s="176">
        <f t="shared" si="0"/>
        <v>0</v>
      </c>
      <c r="O6" s="176">
        <f t="shared" si="0"/>
        <v>3000</v>
      </c>
      <c r="P6" s="177">
        <f t="shared" si="0"/>
        <v>0</v>
      </c>
      <c r="Q6" s="178">
        <f t="shared" si="0"/>
        <v>12059044</v>
      </c>
      <c r="R6" s="176">
        <f t="shared" si="0"/>
        <v>1420444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30100</v>
      </c>
      <c r="X6" s="176">
        <f t="shared" si="0"/>
        <v>79000</v>
      </c>
      <c r="Y6" s="176">
        <f t="shared" si="0"/>
        <v>10440000</v>
      </c>
      <c r="Z6" s="176">
        <f t="shared" si="0"/>
        <v>86500</v>
      </c>
      <c r="AA6" s="179">
        <f t="shared" si="0"/>
        <v>0</v>
      </c>
      <c r="AB6" s="180">
        <f t="shared" si="0"/>
        <v>0</v>
      </c>
      <c r="AC6" s="180">
        <f t="shared" si="0"/>
        <v>3000</v>
      </c>
      <c r="AD6" s="181">
        <f t="shared" si="0"/>
        <v>0</v>
      </c>
      <c r="AE6" s="178">
        <f t="shared" si="0"/>
        <v>12229044</v>
      </c>
      <c r="AF6" s="176">
        <f t="shared" si="0"/>
        <v>1420444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30100</v>
      </c>
      <c r="AL6" s="176">
        <f t="shared" si="0"/>
        <v>79000</v>
      </c>
      <c r="AM6" s="176">
        <f t="shared" si="0"/>
        <v>10610000</v>
      </c>
      <c r="AN6" s="176">
        <f t="shared" si="0"/>
        <v>86500</v>
      </c>
      <c r="AO6" s="179">
        <f t="shared" si="0"/>
        <v>0</v>
      </c>
      <c r="AP6" s="180">
        <f t="shared" si="0"/>
        <v>0</v>
      </c>
      <c r="AQ6" s="180">
        <f t="shared" si="0"/>
        <v>3000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11873044</v>
      </c>
      <c r="D7" s="183">
        <f>SUM(D8,D26,D44,D56,D62,D72,D90,D102,D76,D81,D98)</f>
        <v>1420444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30100</v>
      </c>
      <c r="J7" s="183">
        <f t="shared" si="1"/>
        <v>79000</v>
      </c>
      <c r="K7" s="183">
        <f t="shared" si="1"/>
        <v>10254000</v>
      </c>
      <c r="L7" s="183">
        <f t="shared" si="1"/>
        <v>86500</v>
      </c>
      <c r="M7" s="183">
        <f t="shared" si="1"/>
        <v>0</v>
      </c>
      <c r="N7" s="183">
        <f t="shared" si="1"/>
        <v>0</v>
      </c>
      <c r="O7" s="183">
        <f t="shared" si="1"/>
        <v>3000</v>
      </c>
      <c r="P7" s="183">
        <f t="shared" si="1"/>
        <v>0</v>
      </c>
      <c r="Q7" s="182">
        <f aca="true" t="shared" si="2" ref="Q7:AR7">SUM(Q8,Q26,Q44,Q56,Q62,Q72,Q90,Q102,Q76,Q81,Q98)</f>
        <v>12059044</v>
      </c>
      <c r="R7" s="183">
        <f t="shared" si="2"/>
        <v>1420444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30100</v>
      </c>
      <c r="X7" s="183">
        <f t="shared" si="2"/>
        <v>79000</v>
      </c>
      <c r="Y7" s="183">
        <f t="shared" si="2"/>
        <v>10440000</v>
      </c>
      <c r="Z7" s="183">
        <f t="shared" si="2"/>
        <v>86500</v>
      </c>
      <c r="AA7" s="184">
        <f t="shared" si="2"/>
        <v>0</v>
      </c>
      <c r="AB7" s="183">
        <f t="shared" si="2"/>
        <v>0</v>
      </c>
      <c r="AC7" s="183">
        <f t="shared" si="2"/>
        <v>3000</v>
      </c>
      <c r="AD7" s="185">
        <f t="shared" si="2"/>
        <v>0</v>
      </c>
      <c r="AE7" s="182">
        <f t="shared" si="2"/>
        <v>12229044</v>
      </c>
      <c r="AF7" s="183">
        <f t="shared" si="2"/>
        <v>1420444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30100</v>
      </c>
      <c r="AL7" s="183">
        <f t="shared" si="2"/>
        <v>79000</v>
      </c>
      <c r="AM7" s="183">
        <f t="shared" si="2"/>
        <v>10610000</v>
      </c>
      <c r="AN7" s="183">
        <f t="shared" si="2"/>
        <v>86500</v>
      </c>
      <c r="AO7" s="184">
        <f t="shared" si="2"/>
        <v>0</v>
      </c>
      <c r="AP7" s="183">
        <f t="shared" si="2"/>
        <v>0</v>
      </c>
      <c r="AQ7" s="183">
        <f t="shared" si="2"/>
        <v>3000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11778044</v>
      </c>
      <c r="D8" s="186">
        <f aca="true" t="shared" si="3" ref="D8:AR8">SUM(D9)</f>
        <v>1420444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17100</v>
      </c>
      <c r="J8" s="186">
        <f t="shared" si="3"/>
        <v>0</v>
      </c>
      <c r="K8" s="186">
        <f t="shared" si="3"/>
        <v>10254000</v>
      </c>
      <c r="L8" s="186">
        <f t="shared" si="3"/>
        <v>86500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11964044</v>
      </c>
      <c r="R8" s="186">
        <f t="shared" si="3"/>
        <v>1420444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17100</v>
      </c>
      <c r="X8" s="186">
        <f t="shared" si="3"/>
        <v>0</v>
      </c>
      <c r="Y8" s="186">
        <f t="shared" si="3"/>
        <v>10440000</v>
      </c>
      <c r="Z8" s="186">
        <f t="shared" si="3"/>
        <v>86500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12134044</v>
      </c>
      <c r="AF8" s="186">
        <f t="shared" si="3"/>
        <v>1420444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17100</v>
      </c>
      <c r="AL8" s="186">
        <f t="shared" si="3"/>
        <v>0</v>
      </c>
      <c r="AM8" s="186">
        <f t="shared" si="3"/>
        <v>10610000</v>
      </c>
      <c r="AN8" s="186">
        <f t="shared" si="3"/>
        <v>86500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11778044</v>
      </c>
      <c r="D9" s="189">
        <f>SUM(D10,D14,D20,D22,D24)</f>
        <v>1420444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17100</v>
      </c>
      <c r="J9" s="189">
        <f t="shared" si="4"/>
        <v>0</v>
      </c>
      <c r="K9" s="189">
        <f t="shared" si="4"/>
        <v>10254000</v>
      </c>
      <c r="L9" s="189">
        <f t="shared" si="4"/>
        <v>86500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11964044</v>
      </c>
      <c r="R9" s="189">
        <f t="shared" si="4"/>
        <v>1420444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17100</v>
      </c>
      <c r="X9" s="189">
        <f t="shared" si="4"/>
        <v>0</v>
      </c>
      <c r="Y9" s="189">
        <f t="shared" si="4"/>
        <v>10440000</v>
      </c>
      <c r="Z9" s="189">
        <f t="shared" si="4"/>
        <v>86500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12134044</v>
      </c>
      <c r="AF9" s="189">
        <f t="shared" si="4"/>
        <v>1420444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17100</v>
      </c>
      <c r="AL9" s="189">
        <f t="shared" si="4"/>
        <v>0</v>
      </c>
      <c r="AM9" s="189">
        <f t="shared" si="4"/>
        <v>10610000</v>
      </c>
      <c r="AN9" s="189">
        <f t="shared" si="4"/>
        <v>86500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9804000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9804000</v>
      </c>
      <c r="L10" s="192">
        <f t="shared" si="5"/>
        <v>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9990000</v>
      </c>
      <c r="R10" s="189"/>
      <c r="S10" s="189"/>
      <c r="T10" s="189"/>
      <c r="U10" s="189"/>
      <c r="V10" s="189"/>
      <c r="W10" s="189"/>
      <c r="X10" s="189"/>
      <c r="Y10" s="189">
        <v>9990000</v>
      </c>
      <c r="Z10" s="189"/>
      <c r="AA10" s="190"/>
      <c r="AB10" s="189"/>
      <c r="AC10" s="189"/>
      <c r="AD10" s="191"/>
      <c r="AE10" s="182">
        <f>SUM(AF10:AR10)</f>
        <v>10160000</v>
      </c>
      <c r="AF10" s="189"/>
      <c r="AG10" s="189"/>
      <c r="AH10" s="189"/>
      <c r="AI10" s="189"/>
      <c r="AJ10" s="189"/>
      <c r="AK10" s="189"/>
      <c r="AL10" s="189"/>
      <c r="AM10" s="189">
        <v>10160000</v>
      </c>
      <c r="AN10" s="189"/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8164000</v>
      </c>
      <c r="D11" s="194"/>
      <c r="E11" s="194"/>
      <c r="F11" s="194"/>
      <c r="G11" s="194"/>
      <c r="H11" s="194"/>
      <c r="I11" s="194"/>
      <c r="J11" s="194"/>
      <c r="K11" s="194">
        <v>8164000</v>
      </c>
      <c r="L11" s="194"/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290000</v>
      </c>
      <c r="D12" s="194"/>
      <c r="E12" s="194"/>
      <c r="F12" s="194"/>
      <c r="G12" s="194"/>
      <c r="H12" s="194"/>
      <c r="I12" s="194"/>
      <c r="J12" s="194"/>
      <c r="K12" s="194">
        <v>290000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1350000</v>
      </c>
      <c r="D13" s="194"/>
      <c r="E13" s="194"/>
      <c r="F13" s="194"/>
      <c r="G13" s="194"/>
      <c r="H13" s="194"/>
      <c r="I13" s="194"/>
      <c r="J13" s="194"/>
      <c r="K13" s="194">
        <v>1350000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1958044</v>
      </c>
      <c r="D14" s="189">
        <f aca="true" t="shared" si="6" ref="D14:P14">SUM(D15:D19)</f>
        <v>1404444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17100</v>
      </c>
      <c r="J14" s="189">
        <f t="shared" si="6"/>
        <v>0</v>
      </c>
      <c r="K14" s="189">
        <f t="shared" si="6"/>
        <v>450000</v>
      </c>
      <c r="L14" s="189">
        <f t="shared" si="6"/>
        <v>86500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1958044</v>
      </c>
      <c r="R14" s="189">
        <v>1404444</v>
      </c>
      <c r="S14" s="189"/>
      <c r="T14" s="189"/>
      <c r="U14" s="189"/>
      <c r="V14" s="189"/>
      <c r="W14" s="189">
        <v>17100</v>
      </c>
      <c r="X14" s="189"/>
      <c r="Y14" s="189">
        <v>450000</v>
      </c>
      <c r="Z14" s="189">
        <v>86500</v>
      </c>
      <c r="AA14" s="190"/>
      <c r="AB14" s="189"/>
      <c r="AC14" s="189"/>
      <c r="AD14" s="191"/>
      <c r="AE14" s="182">
        <f>SUM(AF14:AR14)</f>
        <v>1958044</v>
      </c>
      <c r="AF14" s="189">
        <v>1404444</v>
      </c>
      <c r="AG14" s="189"/>
      <c r="AH14" s="189"/>
      <c r="AI14" s="189"/>
      <c r="AJ14" s="189"/>
      <c r="AK14" s="189">
        <v>17100</v>
      </c>
      <c r="AL14" s="189"/>
      <c r="AM14" s="189">
        <v>450000</v>
      </c>
      <c r="AN14" s="189">
        <v>86500</v>
      </c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514000</v>
      </c>
      <c r="D15" s="199">
        <v>64000</v>
      </c>
      <c r="E15" s="199"/>
      <c r="F15" s="199"/>
      <c r="G15" s="199"/>
      <c r="H15" s="199"/>
      <c r="I15" s="199"/>
      <c r="J15" s="199"/>
      <c r="K15" s="199">
        <v>450000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355000</v>
      </c>
      <c r="D16" s="199">
        <v>350000</v>
      </c>
      <c r="E16" s="199"/>
      <c r="F16" s="199"/>
      <c r="G16" s="199"/>
      <c r="H16" s="199"/>
      <c r="I16" s="199">
        <v>5000</v>
      </c>
      <c r="J16" s="199"/>
      <c r="K16" s="237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990444</v>
      </c>
      <c r="D17" s="199">
        <v>965444</v>
      </c>
      <c r="E17" s="199"/>
      <c r="F17" s="199"/>
      <c r="G17" s="199"/>
      <c r="H17" s="199"/>
      <c r="I17" s="199">
        <v>7000</v>
      </c>
      <c r="J17" s="199"/>
      <c r="K17" s="237"/>
      <c r="L17" s="199">
        <v>18000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8000</v>
      </c>
      <c r="D18" s="199"/>
      <c r="E18" s="199"/>
      <c r="F18" s="199"/>
      <c r="G18" s="199"/>
      <c r="H18" s="199"/>
      <c r="I18" s="199"/>
      <c r="J18" s="199"/>
      <c r="K18" s="237"/>
      <c r="L18" s="199">
        <v>8000</v>
      </c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90600</v>
      </c>
      <c r="D19" s="199">
        <v>25000</v>
      </c>
      <c r="E19" s="199"/>
      <c r="F19" s="199"/>
      <c r="G19" s="199"/>
      <c r="H19" s="199"/>
      <c r="I19" s="199">
        <v>5100</v>
      </c>
      <c r="J19" s="199"/>
      <c r="K19" s="237"/>
      <c r="L19" s="199">
        <v>60500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16000</v>
      </c>
      <c r="D20" s="189">
        <f aca="true" t="shared" si="7" ref="D20:K20">SUM(D21)</f>
        <v>16000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16000</v>
      </c>
      <c r="R20" s="189">
        <v>16000</v>
      </c>
      <c r="S20" s="189"/>
      <c r="T20" s="189"/>
      <c r="U20" s="189"/>
      <c r="V20" s="189"/>
      <c r="W20" s="189"/>
      <c r="X20" s="189"/>
      <c r="Y20" s="237"/>
      <c r="Z20" s="189"/>
      <c r="AA20" s="190"/>
      <c r="AB20" s="189"/>
      <c r="AC20" s="189"/>
      <c r="AD20" s="191"/>
      <c r="AE20" s="182">
        <f>SUM(AF20:AR20)</f>
        <v>16000</v>
      </c>
      <c r="AF20" s="189">
        <v>16000</v>
      </c>
      <c r="AG20" s="189"/>
      <c r="AH20" s="189"/>
      <c r="AI20" s="189"/>
      <c r="AJ20" s="189"/>
      <c r="AK20" s="189"/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16000</v>
      </c>
      <c r="D21" s="199">
        <v>16000</v>
      </c>
      <c r="E21" s="199"/>
      <c r="F21" s="199"/>
      <c r="G21" s="199"/>
      <c r="H21" s="199"/>
      <c r="I21" s="199"/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164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16000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13000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3000</v>
      </c>
      <c r="P26" s="186">
        <f t="shared" si="11"/>
        <v>0</v>
      </c>
      <c r="Q26" s="182">
        <f t="shared" si="11"/>
        <v>16000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13000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3000</v>
      </c>
      <c r="AD26" s="188">
        <f t="shared" si="13"/>
        <v>0</v>
      </c>
      <c r="AE26" s="182">
        <f t="shared" si="13"/>
        <v>16000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13000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3000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16000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13000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3000</v>
      </c>
      <c r="P32" s="189">
        <f t="shared" si="20"/>
        <v>0</v>
      </c>
      <c r="Q32" s="182">
        <f t="shared" si="20"/>
        <v>16000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13000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3000</v>
      </c>
      <c r="AD32" s="191">
        <f t="shared" si="22"/>
        <v>0</v>
      </c>
      <c r="AE32" s="182">
        <f t="shared" si="22"/>
        <v>16000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13000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3000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16000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13000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3000</v>
      </c>
      <c r="P33" s="189">
        <f>SUM(P34:P38)</f>
        <v>0</v>
      </c>
      <c r="Q33" s="182">
        <f>SUM(R33:AD33)</f>
        <v>16000</v>
      </c>
      <c r="R33" s="189"/>
      <c r="S33" s="189"/>
      <c r="T33" s="189"/>
      <c r="U33" s="189"/>
      <c r="V33" s="189"/>
      <c r="W33" s="189">
        <v>13000</v>
      </c>
      <c r="X33" s="189"/>
      <c r="Y33" s="240"/>
      <c r="Z33" s="189"/>
      <c r="AA33" s="190"/>
      <c r="AB33" s="189"/>
      <c r="AC33" s="189">
        <v>3000</v>
      </c>
      <c r="AD33" s="191"/>
      <c r="AE33" s="182">
        <f>SUM(AF33:AR33)</f>
        <v>16000</v>
      </c>
      <c r="AF33" s="189"/>
      <c r="AG33" s="189"/>
      <c r="AH33" s="189"/>
      <c r="AI33" s="189"/>
      <c r="AJ33" s="189"/>
      <c r="AK33" s="189">
        <v>13000</v>
      </c>
      <c r="AL33" s="189"/>
      <c r="AM33" s="240"/>
      <c r="AN33" s="189"/>
      <c r="AO33" s="190"/>
      <c r="AP33" s="189"/>
      <c r="AQ33" s="189">
        <v>3000</v>
      </c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13000</v>
      </c>
      <c r="D35" s="199"/>
      <c r="E35" s="199"/>
      <c r="F35" s="199"/>
      <c r="G35" s="199"/>
      <c r="H35" s="199"/>
      <c r="I35" s="199">
        <v>10000</v>
      </c>
      <c r="J35" s="199"/>
      <c r="K35" s="237"/>
      <c r="L35" s="199"/>
      <c r="M35" s="199"/>
      <c r="N35" s="199"/>
      <c r="O35" s="199">
        <v>3000</v>
      </c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3000</v>
      </c>
      <c r="D37" s="199"/>
      <c r="E37" s="199"/>
      <c r="F37" s="199"/>
      <c r="G37" s="199"/>
      <c r="H37" s="199"/>
      <c r="I37" s="199">
        <v>3000</v>
      </c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164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>SUM(Q59,S60)</f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89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165</v>
      </c>
      <c r="B76" s="76" t="s">
        <v>166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167</v>
      </c>
      <c r="B81" s="76" t="s">
        <v>168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79000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79000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79000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79000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79000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79000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79000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79000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79000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79000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79000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79000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79000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79000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79000</v>
      </c>
      <c r="R92" s="189"/>
      <c r="S92" s="189"/>
      <c r="T92" s="189"/>
      <c r="U92" s="189"/>
      <c r="V92" s="189"/>
      <c r="W92" s="189"/>
      <c r="X92" s="189">
        <v>79000</v>
      </c>
      <c r="Y92" s="240"/>
      <c r="Z92" s="189"/>
      <c r="AA92" s="190"/>
      <c r="AB92" s="189"/>
      <c r="AC92" s="189"/>
      <c r="AD92" s="191"/>
      <c r="AE92" s="182">
        <f>SUM(AF92:AR92)</f>
        <v>79000</v>
      </c>
      <c r="AF92" s="189"/>
      <c r="AG92" s="189"/>
      <c r="AH92" s="189"/>
      <c r="AI92" s="189"/>
      <c r="AJ92" s="189"/>
      <c r="AK92" s="189"/>
      <c r="AL92" s="189">
        <v>79000</v>
      </c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75000</v>
      </c>
      <c r="D93" s="199"/>
      <c r="E93" s="199"/>
      <c r="F93" s="199"/>
      <c r="G93" s="199"/>
      <c r="H93" s="199"/>
      <c r="I93" s="199"/>
      <c r="J93" s="199">
        <v>75000</v>
      </c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4000</v>
      </c>
      <c r="D95" s="199"/>
      <c r="E95" s="199"/>
      <c r="F95" s="199"/>
      <c r="G95" s="199"/>
      <c r="H95" s="199"/>
      <c r="I95" s="199"/>
      <c r="J95" s="199">
        <v>4000</v>
      </c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170</v>
      </c>
      <c r="B98" s="76" t="s">
        <v>169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40000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40000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40000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40000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40000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40000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40000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40000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20000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>
        <v>20000</v>
      </c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10000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>
        <v>10000</v>
      </c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10000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>
        <v>10000</v>
      </c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172</v>
      </c>
      <c r="B173" s="76" t="s">
        <v>171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5">
      <selection activeCell="B17" sqref="B17:D17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155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Tonći-PC</cp:lastModifiedBy>
  <cp:lastPrinted>2019-09-25T05:20:33Z</cp:lastPrinted>
  <dcterms:created xsi:type="dcterms:W3CDTF">2013-09-11T11:00:21Z</dcterms:created>
  <dcterms:modified xsi:type="dcterms:W3CDTF">2020-01-30T17:09:45Z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